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5 год\январь\"/>
    </mc:Choice>
  </mc:AlternateContent>
  <xr:revisionPtr revIDLastSave="0" documentId="13_ncr:1_{794E6F9D-2DA8-427C-A16C-A8A9A31727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3" l="1"/>
  <c r="I22" i="3"/>
  <c r="I21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G23" i="3"/>
  <c r="G22" i="3"/>
  <c r="G21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K22" i="3" l="1"/>
  <c r="J21" i="3"/>
  <c r="J23" i="3" s="1"/>
  <c r="K19" i="3"/>
  <c r="K20" i="3"/>
  <c r="K17" i="3"/>
  <c r="K16" i="3"/>
  <c r="K15" i="3"/>
  <c r="K14" i="3"/>
  <c r="K10" i="3"/>
  <c r="K7" i="3"/>
  <c r="K6" i="3"/>
  <c r="K5" i="3"/>
  <c r="K4" i="3"/>
  <c r="H22" i="3" l="1"/>
  <c r="F22" i="3"/>
  <c r="E21" i="3"/>
  <c r="K21" i="3" s="1"/>
  <c r="D21" i="3"/>
  <c r="D23" i="3" s="1"/>
  <c r="C21" i="3"/>
  <c r="C23" i="3" s="1"/>
  <c r="H20" i="3"/>
  <c r="F20" i="3"/>
  <c r="H19" i="3"/>
  <c r="F19" i="3"/>
  <c r="H18" i="3"/>
  <c r="F18" i="3"/>
  <c r="H17" i="3"/>
  <c r="F17" i="3"/>
  <c r="H16" i="3"/>
  <c r="F16" i="3"/>
  <c r="H15" i="3"/>
  <c r="F15" i="3"/>
  <c r="H14" i="3"/>
  <c r="F14" i="3"/>
  <c r="H13" i="3"/>
  <c r="F13" i="3"/>
  <c r="H12" i="3"/>
  <c r="F12" i="3"/>
  <c r="H11" i="3"/>
  <c r="F11" i="3"/>
  <c r="H10" i="3"/>
  <c r="F10" i="3"/>
  <c r="H9" i="3"/>
  <c r="F9" i="3"/>
  <c r="H8" i="3"/>
  <c r="F8" i="3"/>
  <c r="H7" i="3"/>
  <c r="F7" i="3"/>
  <c r="H6" i="3"/>
  <c r="F6" i="3"/>
  <c r="H5" i="3"/>
  <c r="F5" i="3"/>
  <c r="H4" i="3"/>
  <c r="F4" i="3"/>
  <c r="H3" i="3"/>
  <c r="F3" i="3"/>
  <c r="E23" i="3" l="1"/>
  <c r="F21" i="3"/>
  <c r="H21" i="3"/>
  <c r="F23" i="3" l="1"/>
  <c r="K23" i="3"/>
  <c r="H23" i="3"/>
</calcChain>
</file>

<file path=xl/sharedStrings.xml><?xml version="1.0" encoding="utf-8"?>
<sst xmlns="http://schemas.openxmlformats.org/spreadsheetml/2006/main" count="52" uniqueCount="52">
  <si>
    <t>Код целевой статьи расходов</t>
  </si>
  <si>
    <t>Наименование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</si>
  <si>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</si>
  <si>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</si>
  <si>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</si>
  <si>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</si>
  <si>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</si>
  <si>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</si>
  <si>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</si>
  <si>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</si>
  <si>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</si>
  <si>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</si>
  <si>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</si>
  <si>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</si>
  <si>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</si>
  <si>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</si>
  <si>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</si>
  <si>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</si>
  <si>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</si>
  <si>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</si>
  <si>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</si>
  <si>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</si>
  <si>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</si>
  <si>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</si>
  <si>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</si>
  <si>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</si>
  <si>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</si>
  <si>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</si>
  <si>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</si>
  <si>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</si>
  <si>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</si>
  <si>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</si>
  <si>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</si>
  <si>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</si>
  <si>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</si>
  <si>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</si>
  <si>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</si>
  <si>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"Культура и туризм"</t>
  </si>
  <si>
    <t>Муниципальная программа "Развитие инженерной инфраструктуры, энергоэффективности и отрасли обращения с отходами"</t>
  </si>
  <si>
    <t xml:space="preserve">Сведения об исполнении бюджета городского округа Реутов по расходам в разрезе муниципальных программ по состоянию на 01.02.2025 в сравнении с запланированными значениями, утвержденными решением о бюджете, и в сравнении с плановыми значениями согласно отчета об исполнении бюджета в сравнении с соответствующим периодом прошлого года </t>
  </si>
  <si>
    <t>16 0 00 00000</t>
  </si>
  <si>
    <t>Муниципальная программа "Архитектура и градостроительство"</t>
  </si>
  <si>
    <t>* В соответствии с отчетом об исполнении бюджета</t>
  </si>
  <si>
    <t>Темп роста к соответствующему периоду 2024 года, %</t>
  </si>
  <si>
    <r>
      <t xml:space="preserve">Фактически исполнено по состоянию на </t>
    </r>
    <r>
      <rPr>
        <b/>
        <sz val="10"/>
        <rFont val="Times New Roman"/>
        <family val="1"/>
        <charset val="204"/>
      </rPr>
      <t>01.02.2024</t>
    </r>
    <r>
      <rPr>
        <sz val="10"/>
        <rFont val="Times New Roman"/>
        <family val="1"/>
        <charset val="204"/>
      </rPr>
      <t>, 
тыс. руб.</t>
    </r>
  </si>
  <si>
    <r>
      <t xml:space="preserve">Фактически исполнено по состоянию на </t>
    </r>
    <r>
      <rPr>
        <b/>
        <sz val="10"/>
        <rFont val="Times New Roman"/>
        <family val="1"/>
        <charset val="204"/>
      </rPr>
      <t>01.02.2025</t>
    </r>
    <r>
      <rPr>
        <sz val="10"/>
        <rFont val="Times New Roman"/>
        <family val="1"/>
        <charset val="204"/>
      </rPr>
      <t>, 
тыс. руб.</t>
    </r>
  </si>
  <si>
    <t>Отклонение фактических расходов от значений по отчету ф. 0503117 План, тыс. руб.</t>
  </si>
  <si>
    <t>% исполнения от утвержденных бюджетных значений по отчету ф. 0503117 План</t>
  </si>
  <si>
    <t>Отклонение фактических расходов от утвержденных значений Решением о бюджете от 29.01.2025
№ 1/2025-НА), 
тыс. руб.</t>
  </si>
  <si>
    <t>% исполнения от утвержденных бюджетных значений 
( (Решением о бюджете от 29.01.2025 
№ 1/2025-НА)</t>
  </si>
  <si>
    <r>
      <t>Утвержденные бюджетные значения на 
2025 год
 (Р</t>
    </r>
    <r>
      <rPr>
        <b/>
        <sz val="10"/>
        <rFont val="Times New Roman"/>
        <family val="1"/>
        <charset val="204"/>
      </rPr>
      <t>ешением о бюджете  от 29.01.2025
№ 1/2025-НА</t>
    </r>
    <r>
      <rPr>
        <sz val="10"/>
        <rFont val="Times New Roman"/>
        <family val="1"/>
        <charset val="204"/>
      </rPr>
      <t>), 
тыс. руб.</t>
    </r>
  </si>
  <si>
    <r>
      <t xml:space="preserve">Плановые значения (согласно отчета по </t>
    </r>
    <r>
      <rPr>
        <b/>
        <sz val="10"/>
        <rFont val="Times New Roman"/>
        <family val="1"/>
        <charset val="204"/>
      </rPr>
      <t>ф. 0503117 ПЛАН</t>
    </r>
    <r>
      <rPr>
        <sz val="10"/>
        <rFont val="Times New Roman"/>
        <family val="1"/>
        <charset val="204"/>
      </rPr>
      <t xml:space="preserve">) на </t>
    </r>
    <r>
      <rPr>
        <b/>
        <sz val="10"/>
        <rFont val="Times New Roman"/>
        <family val="1"/>
        <charset val="204"/>
      </rPr>
      <t>01.02.2025</t>
    </r>
    <r>
      <rPr>
        <sz val="10"/>
        <rFont val="Times New Roman"/>
        <family val="1"/>
        <charset val="204"/>
      </rPr>
      <t xml:space="preserve"> 
тыс. руб.*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</si>
</sst>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#,##0.0"/>
    <numFmt numFmtId="166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 wrapText="1"/>
    </xf>
    <xf numFmtId="164" fontId="5" fillId="2" borderId="3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/>
    </xf>
    <xf numFmtId="166" fontId="0" fillId="0" borderId="1" xfId="0" applyNumberFormat="1" applyBorder="1"/>
    <xf numFmtId="166" fontId="12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zoomScaleNormal="100" workbookViewId="0">
      <selection activeCell="D2" sqref="D2"/>
    </sheetView>
  </sheetViews>
  <sheetFormatPr defaultRowHeight="15" x14ac:dyDescent="0.25"/>
  <cols>
    <col min="1" max="1" width="13.85546875" customWidth="1"/>
    <col min="2" max="2" width="60.42578125" customWidth="1"/>
    <col min="3" max="4" width="15.42578125" customWidth="1"/>
    <col min="5" max="5" width="14" customWidth="1"/>
    <col min="6" max="7" width="14.7109375" customWidth="1"/>
    <col min="8" max="8" width="14.5703125" customWidth="1"/>
    <col min="9" max="9" width="16.140625" customWidth="1"/>
    <col min="10" max="10" width="19.140625" customWidth="1"/>
    <col min="11" max="11" width="16.140625" customWidth="1"/>
  </cols>
  <sheetData>
    <row r="1" spans="1:11" ht="57" customHeight="1" thickBot="1" x14ac:dyDescent="0.3">
      <c r="A1" s="38" t="s">
        <v>39</v>
      </c>
      <c r="B1" s="38"/>
      <c r="C1" s="38"/>
      <c r="D1" s="38"/>
      <c r="E1" s="38"/>
      <c r="F1" s="38"/>
      <c r="G1" s="38"/>
      <c r="H1" s="38"/>
      <c r="I1" s="38"/>
      <c r="J1" s="38"/>
    </row>
    <row r="2" spans="1:11" ht="130.5" customHeight="1" thickBot="1" x14ac:dyDescent="0.3">
      <c r="A2" s="1" t="s">
        <v>0</v>
      </c>
      <c r="B2" s="1" t="s">
        <v>1</v>
      </c>
      <c r="C2" s="21" t="s">
        <v>50</v>
      </c>
      <c r="D2" s="21" t="s">
        <v>51</v>
      </c>
      <c r="E2" s="21" t="s">
        <v>45</v>
      </c>
      <c r="F2" s="21" t="s">
        <v>48</v>
      </c>
      <c r="G2" s="22" t="s">
        <v>49</v>
      </c>
      <c r="H2" s="22" t="s">
        <v>46</v>
      </c>
      <c r="I2" s="22" t="s">
        <v>47</v>
      </c>
      <c r="J2" s="21" t="s">
        <v>44</v>
      </c>
      <c r="K2" s="23" t="s">
        <v>43</v>
      </c>
    </row>
    <row r="3" spans="1:11" ht="24" customHeight="1" thickBot="1" x14ac:dyDescent="0.3">
      <c r="A3" s="14" t="s">
        <v>2</v>
      </c>
      <c r="B3" s="15" t="s">
        <v>22</v>
      </c>
      <c r="C3" s="16">
        <v>2500</v>
      </c>
      <c r="D3" s="16">
        <v>2500</v>
      </c>
      <c r="E3" s="16">
        <v>0</v>
      </c>
      <c r="F3" s="17">
        <f>SUM(E3-C3)</f>
        <v>-2500</v>
      </c>
      <c r="G3" s="26">
        <f>E3/C3*100</f>
        <v>0</v>
      </c>
      <c r="H3" s="17">
        <f>SUM(E3-D3)</f>
        <v>-2500</v>
      </c>
      <c r="I3" s="26">
        <f>E3/D3*100</f>
        <v>0</v>
      </c>
      <c r="J3" s="36">
        <v>0</v>
      </c>
      <c r="K3" s="24"/>
    </row>
    <row r="4" spans="1:11" ht="24" customHeight="1" thickBot="1" x14ac:dyDescent="0.3">
      <c r="A4" s="2" t="s">
        <v>6</v>
      </c>
      <c r="B4" s="8" t="s">
        <v>37</v>
      </c>
      <c r="C4" s="3">
        <v>296748.52695000003</v>
      </c>
      <c r="D4" s="3">
        <v>296748.52695000003</v>
      </c>
      <c r="E4" s="3">
        <v>6036.6331399999999</v>
      </c>
      <c r="F4" s="9">
        <f t="shared" ref="F4:F23" si="0">SUM(E4-C4)</f>
        <v>-290711.89381000004</v>
      </c>
      <c r="G4" s="26">
        <f t="shared" ref="G4:G23" si="1">E4/C4*100</f>
        <v>2.0342588393091261</v>
      </c>
      <c r="H4" s="9">
        <f t="shared" ref="H4:H23" si="2">SUM(E4-D4)</f>
        <v>-290711.89381000004</v>
      </c>
      <c r="I4" s="26">
        <f t="shared" ref="I4:I23" si="3">E4/D4*100</f>
        <v>2.0342588393091261</v>
      </c>
      <c r="J4" s="25">
        <v>24527.040830000002</v>
      </c>
      <c r="K4" s="32">
        <f>E4/J4*100</f>
        <v>24.612154323224974</v>
      </c>
    </row>
    <row r="5" spans="1:11" ht="24" customHeight="1" thickBot="1" x14ac:dyDescent="0.3">
      <c r="A5" s="2" t="s">
        <v>7</v>
      </c>
      <c r="B5" s="8" t="s">
        <v>23</v>
      </c>
      <c r="C5" s="3">
        <v>2774029.92772</v>
      </c>
      <c r="D5" s="3">
        <v>2774029.92772</v>
      </c>
      <c r="E5" s="3">
        <v>40709.830390000003</v>
      </c>
      <c r="F5" s="9">
        <f t="shared" si="0"/>
        <v>-2733320.0973300003</v>
      </c>
      <c r="G5" s="26">
        <f t="shared" si="1"/>
        <v>1.4675339290034184</v>
      </c>
      <c r="H5" s="9">
        <f t="shared" si="2"/>
        <v>-2733320.0973300003</v>
      </c>
      <c r="I5" s="26">
        <f t="shared" si="3"/>
        <v>1.4675339290034184</v>
      </c>
      <c r="J5" s="25">
        <v>37323.336430000003</v>
      </c>
      <c r="K5" s="32">
        <f>E5/J5*100</f>
        <v>109.07339558549749</v>
      </c>
    </row>
    <row r="6" spans="1:11" ht="24" customHeight="1" thickBot="1" x14ac:dyDescent="0.3">
      <c r="A6" s="2" t="s">
        <v>8</v>
      </c>
      <c r="B6" s="8" t="s">
        <v>24</v>
      </c>
      <c r="C6" s="3">
        <v>43290.2</v>
      </c>
      <c r="D6" s="3">
        <v>43290.2</v>
      </c>
      <c r="E6" s="3">
        <v>712.44110000000001</v>
      </c>
      <c r="F6" s="9">
        <f t="shared" si="0"/>
        <v>-42577.758900000001</v>
      </c>
      <c r="G6" s="26">
        <f t="shared" si="1"/>
        <v>1.6457329834465999</v>
      </c>
      <c r="H6" s="9">
        <f t="shared" si="2"/>
        <v>-42577.758900000001</v>
      </c>
      <c r="I6" s="26">
        <f t="shared" si="3"/>
        <v>1.6457329834465999</v>
      </c>
      <c r="J6" s="25">
        <v>73.443780000000004</v>
      </c>
      <c r="K6" s="32">
        <f>E6/J6*100</f>
        <v>970.04960801309517</v>
      </c>
    </row>
    <row r="7" spans="1:11" ht="24" customHeight="1" thickBot="1" x14ac:dyDescent="0.3">
      <c r="A7" s="4" t="s">
        <v>9</v>
      </c>
      <c r="B7" s="10" t="s">
        <v>25</v>
      </c>
      <c r="C7" s="5">
        <v>186807.53</v>
      </c>
      <c r="D7" s="5">
        <v>186807.53</v>
      </c>
      <c r="E7" s="5">
        <v>5114.7556500000001</v>
      </c>
      <c r="F7" s="9">
        <f t="shared" si="0"/>
        <v>-181692.77434999999</v>
      </c>
      <c r="G7" s="26">
        <f t="shared" si="1"/>
        <v>2.7379815203380722</v>
      </c>
      <c r="H7" s="9">
        <f t="shared" si="2"/>
        <v>-181692.77434999999</v>
      </c>
      <c r="I7" s="26">
        <f t="shared" si="3"/>
        <v>2.7379815203380722</v>
      </c>
      <c r="J7" s="25">
        <v>11227.55672</v>
      </c>
      <c r="K7" s="32">
        <f>E7/J7*100</f>
        <v>45.555375738061734</v>
      </c>
    </row>
    <row r="8" spans="1:11" ht="24" customHeight="1" thickBot="1" x14ac:dyDescent="0.3">
      <c r="A8" s="2" t="s">
        <v>10</v>
      </c>
      <c r="B8" s="8" t="s">
        <v>26</v>
      </c>
      <c r="C8" s="3">
        <v>999</v>
      </c>
      <c r="D8" s="3">
        <v>999</v>
      </c>
      <c r="E8" s="3">
        <v>48.77</v>
      </c>
      <c r="F8" s="9">
        <f t="shared" si="0"/>
        <v>-950.23</v>
      </c>
      <c r="G8" s="26">
        <f t="shared" si="1"/>
        <v>4.8818818818818821</v>
      </c>
      <c r="H8" s="9">
        <f t="shared" si="2"/>
        <v>-950.23</v>
      </c>
      <c r="I8" s="26">
        <f t="shared" si="3"/>
        <v>4.8818818818818821</v>
      </c>
      <c r="J8" s="25">
        <v>0</v>
      </c>
      <c r="K8" s="32"/>
    </row>
    <row r="9" spans="1:11" ht="24" customHeight="1" thickBot="1" x14ac:dyDescent="0.3">
      <c r="A9" s="2" t="s">
        <v>11</v>
      </c>
      <c r="B9" s="8" t="s">
        <v>27</v>
      </c>
      <c r="C9" s="3">
        <v>300</v>
      </c>
      <c r="D9" s="3">
        <v>300</v>
      </c>
      <c r="E9" s="3">
        <v>42.4</v>
      </c>
      <c r="F9" s="9">
        <f t="shared" si="0"/>
        <v>-257.60000000000002</v>
      </c>
      <c r="G9" s="26">
        <f t="shared" si="1"/>
        <v>14.133333333333335</v>
      </c>
      <c r="H9" s="9">
        <f t="shared" si="2"/>
        <v>-257.60000000000002</v>
      </c>
      <c r="I9" s="26">
        <f t="shared" si="3"/>
        <v>14.133333333333335</v>
      </c>
      <c r="J9" s="25">
        <v>0</v>
      </c>
      <c r="K9" s="32"/>
    </row>
    <row r="10" spans="1:11" ht="24" customHeight="1" thickBot="1" x14ac:dyDescent="0.3">
      <c r="A10" s="2" t="s">
        <v>12</v>
      </c>
      <c r="B10" s="8" t="s">
        <v>28</v>
      </c>
      <c r="C10" s="3">
        <v>153583.2984</v>
      </c>
      <c r="D10" s="3">
        <v>153583.2984</v>
      </c>
      <c r="E10" s="3">
        <v>2610.3907199999999</v>
      </c>
      <c r="F10" s="9">
        <f t="shared" si="0"/>
        <v>-150972.90768</v>
      </c>
      <c r="G10" s="26">
        <f t="shared" si="1"/>
        <v>1.6996579362434112</v>
      </c>
      <c r="H10" s="9">
        <f t="shared" si="2"/>
        <v>-150972.90768</v>
      </c>
      <c r="I10" s="26">
        <f t="shared" si="3"/>
        <v>1.6996579362434112</v>
      </c>
      <c r="J10" s="25">
        <v>1374.79305</v>
      </c>
      <c r="K10" s="32">
        <f>E10/J10*100</f>
        <v>189.87517575827141</v>
      </c>
    </row>
    <row r="11" spans="1:11" ht="24" customHeight="1" thickBot="1" x14ac:dyDescent="0.3">
      <c r="A11" s="2" t="s">
        <v>13</v>
      </c>
      <c r="B11" s="8" t="s">
        <v>29</v>
      </c>
      <c r="C11" s="3">
        <v>47431</v>
      </c>
      <c r="D11" s="3">
        <v>47431</v>
      </c>
      <c r="E11" s="3">
        <v>0</v>
      </c>
      <c r="F11" s="9">
        <f t="shared" si="0"/>
        <v>-47431</v>
      </c>
      <c r="G11" s="26">
        <f t="shared" si="1"/>
        <v>0</v>
      </c>
      <c r="H11" s="9">
        <f t="shared" si="2"/>
        <v>-47431</v>
      </c>
      <c r="I11" s="26">
        <f t="shared" si="3"/>
        <v>0</v>
      </c>
      <c r="J11" s="25">
        <v>0</v>
      </c>
      <c r="K11" s="32"/>
    </row>
    <row r="12" spans="1:11" ht="24" customHeight="1" thickBot="1" x14ac:dyDescent="0.3">
      <c r="A12" s="2" t="s">
        <v>14</v>
      </c>
      <c r="B12" s="8" t="s">
        <v>38</v>
      </c>
      <c r="C12" s="3">
        <v>1512349.12</v>
      </c>
      <c r="D12" s="3">
        <v>1512349.12</v>
      </c>
      <c r="E12" s="3">
        <v>0</v>
      </c>
      <c r="F12" s="9">
        <f t="shared" si="0"/>
        <v>-1512349.12</v>
      </c>
      <c r="G12" s="26">
        <f t="shared" si="1"/>
        <v>0</v>
      </c>
      <c r="H12" s="9">
        <f t="shared" si="2"/>
        <v>-1512349.12</v>
      </c>
      <c r="I12" s="26">
        <f t="shared" si="3"/>
        <v>0</v>
      </c>
      <c r="J12" s="25">
        <v>0</v>
      </c>
      <c r="K12" s="32"/>
    </row>
    <row r="13" spans="1:11" ht="24" customHeight="1" thickBot="1" x14ac:dyDescent="0.3">
      <c r="A13" s="2" t="s">
        <v>15</v>
      </c>
      <c r="B13" s="8" t="s">
        <v>30</v>
      </c>
      <c r="C13" s="3">
        <v>51381.5</v>
      </c>
      <c r="D13" s="3">
        <v>51381.5</v>
      </c>
      <c r="E13" s="3">
        <v>0</v>
      </c>
      <c r="F13" s="9">
        <f t="shared" si="0"/>
        <v>-51381.5</v>
      </c>
      <c r="G13" s="26">
        <f t="shared" si="1"/>
        <v>0</v>
      </c>
      <c r="H13" s="9">
        <f t="shared" si="2"/>
        <v>-51381.5</v>
      </c>
      <c r="I13" s="26">
        <f t="shared" si="3"/>
        <v>0</v>
      </c>
      <c r="J13" s="25">
        <v>0</v>
      </c>
      <c r="K13" s="32"/>
    </row>
    <row r="14" spans="1:11" ht="24" customHeight="1" thickBot="1" x14ac:dyDescent="0.3">
      <c r="A14" s="2" t="s">
        <v>16</v>
      </c>
      <c r="B14" s="8" t="s">
        <v>31</v>
      </c>
      <c r="C14" s="3">
        <v>663795.43600999995</v>
      </c>
      <c r="D14" s="3">
        <v>663795.43600999995</v>
      </c>
      <c r="E14" s="3">
        <v>11229.94189</v>
      </c>
      <c r="F14" s="9">
        <f t="shared" si="0"/>
        <v>-652565.49411999993</v>
      </c>
      <c r="G14" s="26">
        <f t="shared" si="1"/>
        <v>1.6917775086707321</v>
      </c>
      <c r="H14" s="9">
        <f t="shared" si="2"/>
        <v>-652565.49411999993</v>
      </c>
      <c r="I14" s="26">
        <f t="shared" si="3"/>
        <v>1.6917775086707321</v>
      </c>
      <c r="J14" s="25">
        <v>14406.248079999999</v>
      </c>
      <c r="K14" s="32">
        <f>E14/J14*100</f>
        <v>77.951884679747934</v>
      </c>
    </row>
    <row r="15" spans="1:11" ht="24" customHeight="1" thickBot="1" x14ac:dyDescent="0.3">
      <c r="A15" s="2" t="s">
        <v>17</v>
      </c>
      <c r="B15" s="8" t="s">
        <v>32</v>
      </c>
      <c r="C15" s="3">
        <v>95814.947</v>
      </c>
      <c r="D15" s="3">
        <v>95814.947</v>
      </c>
      <c r="E15" s="3">
        <v>139.04006999999999</v>
      </c>
      <c r="F15" s="9">
        <f t="shared" si="0"/>
        <v>-95675.906929999997</v>
      </c>
      <c r="G15" s="26">
        <f t="shared" si="1"/>
        <v>0.14511313146162882</v>
      </c>
      <c r="H15" s="9">
        <f t="shared" si="2"/>
        <v>-95675.906929999997</v>
      </c>
      <c r="I15" s="26">
        <f t="shared" si="3"/>
        <v>0.14511313146162882</v>
      </c>
      <c r="J15" s="25">
        <v>168.72036</v>
      </c>
      <c r="K15" s="32">
        <f>E15/J15*100</f>
        <v>82.408590166592816</v>
      </c>
    </row>
    <row r="16" spans="1:11" ht="24" customHeight="1" thickBot="1" x14ac:dyDescent="0.3">
      <c r="A16" s="2" t="s">
        <v>18</v>
      </c>
      <c r="B16" s="8" t="s">
        <v>33</v>
      </c>
      <c r="C16" s="3">
        <v>233939.32066</v>
      </c>
      <c r="D16" s="3">
        <v>233939.32066</v>
      </c>
      <c r="E16" s="3">
        <v>2401.84879</v>
      </c>
      <c r="F16" s="9">
        <f t="shared" si="0"/>
        <v>-231537.47187000001</v>
      </c>
      <c r="G16" s="26">
        <f t="shared" si="1"/>
        <v>1.0266973432357578</v>
      </c>
      <c r="H16" s="9">
        <f t="shared" si="2"/>
        <v>-231537.47187000001</v>
      </c>
      <c r="I16" s="26">
        <f t="shared" si="3"/>
        <v>1.0266973432357578</v>
      </c>
      <c r="J16" s="25">
        <v>950</v>
      </c>
      <c r="K16" s="32">
        <f>E16/J16*100</f>
        <v>252.82618842105262</v>
      </c>
    </row>
    <row r="17" spans="1:11" ht="24" customHeight="1" thickBot="1" x14ac:dyDescent="0.3">
      <c r="A17" s="2" t="s">
        <v>19</v>
      </c>
      <c r="B17" s="8" t="s">
        <v>34</v>
      </c>
      <c r="C17" s="3">
        <v>144562.01</v>
      </c>
      <c r="D17" s="3">
        <v>144562.01</v>
      </c>
      <c r="E17" s="3">
        <v>1896.7529999999999</v>
      </c>
      <c r="F17" s="9">
        <f t="shared" si="0"/>
        <v>-142665.25700000001</v>
      </c>
      <c r="G17" s="26">
        <f t="shared" si="1"/>
        <v>1.3120687793425119</v>
      </c>
      <c r="H17" s="9">
        <f t="shared" si="2"/>
        <v>-142665.25700000001</v>
      </c>
      <c r="I17" s="26">
        <f t="shared" si="3"/>
        <v>1.3120687793425119</v>
      </c>
      <c r="J17" s="25">
        <v>1407.2</v>
      </c>
      <c r="K17" s="32">
        <f>E17/J17*100</f>
        <v>134.78915577032404</v>
      </c>
    </row>
    <row r="18" spans="1:11" ht="24" customHeight="1" thickBot="1" x14ac:dyDescent="0.3">
      <c r="A18" s="2" t="s">
        <v>40</v>
      </c>
      <c r="B18" s="8" t="s">
        <v>41</v>
      </c>
      <c r="C18" s="11">
        <v>370</v>
      </c>
      <c r="D18" s="11">
        <v>370</v>
      </c>
      <c r="E18" s="12">
        <v>0</v>
      </c>
      <c r="F18" s="9">
        <f>SUM(E18-C18)</f>
        <v>-370</v>
      </c>
      <c r="G18" s="26">
        <f t="shared" si="1"/>
        <v>0</v>
      </c>
      <c r="H18" s="9">
        <f t="shared" si="2"/>
        <v>-370</v>
      </c>
      <c r="I18" s="26">
        <f t="shared" si="3"/>
        <v>0</v>
      </c>
      <c r="J18" s="25">
        <v>0</v>
      </c>
      <c r="K18" s="33"/>
    </row>
    <row r="19" spans="1:11" ht="24" customHeight="1" thickBot="1" x14ac:dyDescent="0.3">
      <c r="A19" s="2" t="s">
        <v>20</v>
      </c>
      <c r="B19" s="8" t="s">
        <v>35</v>
      </c>
      <c r="C19" s="3">
        <v>708873.61092999997</v>
      </c>
      <c r="D19" s="3">
        <v>708873.61092999997</v>
      </c>
      <c r="E19" s="3">
        <v>7171.1586500000003</v>
      </c>
      <c r="F19" s="9">
        <f>SUM(E19-C19)</f>
        <v>-701702.45227999997</v>
      </c>
      <c r="G19" s="26">
        <f t="shared" si="1"/>
        <v>1.011627254764339</v>
      </c>
      <c r="H19" s="9">
        <f t="shared" si="2"/>
        <v>-701702.45227999997</v>
      </c>
      <c r="I19" s="26">
        <f t="shared" si="3"/>
        <v>1.011627254764339</v>
      </c>
      <c r="J19" s="25">
        <v>4658.1742199999999</v>
      </c>
      <c r="K19" s="32">
        <f>E19/J19*100</f>
        <v>153.94784117799699</v>
      </c>
    </row>
    <row r="20" spans="1:11" ht="24" customHeight="1" thickBot="1" x14ac:dyDescent="0.3">
      <c r="A20" s="2" t="s">
        <v>21</v>
      </c>
      <c r="B20" s="8" t="s">
        <v>36</v>
      </c>
      <c r="C20" s="3">
        <v>0</v>
      </c>
      <c r="D20" s="3">
        <v>0</v>
      </c>
      <c r="E20" s="3">
        <v>0</v>
      </c>
      <c r="F20" s="9">
        <f t="shared" si="0"/>
        <v>0</v>
      </c>
      <c r="G20" s="26"/>
      <c r="H20" s="9">
        <f t="shared" si="2"/>
        <v>0</v>
      </c>
      <c r="I20" s="26"/>
      <c r="J20" s="25">
        <v>7.5556299999999998</v>
      </c>
      <c r="K20" s="32">
        <f>E20/J20*100</f>
        <v>0</v>
      </c>
    </row>
    <row r="21" spans="1:11" ht="24" customHeight="1" thickBot="1" x14ac:dyDescent="0.3">
      <c r="A21" s="2"/>
      <c r="B21" s="28" t="s">
        <v>3</v>
      </c>
      <c r="C21" s="29">
        <f>SUM(C3:C20)</f>
        <v>6916775.4276700001</v>
      </c>
      <c r="D21" s="29">
        <f>SUM(D3:D20)</f>
        <v>6916775.4276700001</v>
      </c>
      <c r="E21" s="29">
        <f>SUM(E3:E20)</f>
        <v>78113.963400000008</v>
      </c>
      <c r="F21" s="30">
        <f t="shared" si="0"/>
        <v>-6838661.4642700003</v>
      </c>
      <c r="G21" s="31">
        <f t="shared" si="1"/>
        <v>1.1293407486892146</v>
      </c>
      <c r="H21" s="30">
        <f t="shared" si="2"/>
        <v>-6838661.4642700003</v>
      </c>
      <c r="I21" s="26">
        <f t="shared" si="3"/>
        <v>1.1293407486892146</v>
      </c>
      <c r="J21" s="29">
        <f>SUM(J3:J20)</f>
        <v>96124.069100000008</v>
      </c>
      <c r="K21" s="34">
        <f>E21/J21*100</f>
        <v>81.263687785351991</v>
      </c>
    </row>
    <row r="22" spans="1:11" ht="24" customHeight="1" thickBot="1" x14ac:dyDescent="0.3">
      <c r="A22" s="4"/>
      <c r="B22" s="18" t="s">
        <v>4</v>
      </c>
      <c r="C22" s="19">
        <v>294631.97149999999</v>
      </c>
      <c r="D22" s="19">
        <v>294631.97149999999</v>
      </c>
      <c r="E22" s="19">
        <v>147.67627999999999</v>
      </c>
      <c r="F22" s="20">
        <f t="shared" si="0"/>
        <v>-294484.29521999997</v>
      </c>
      <c r="G22" s="26">
        <f t="shared" si="1"/>
        <v>5.0122286202738182E-2</v>
      </c>
      <c r="H22" s="20">
        <f t="shared" si="2"/>
        <v>-294484.29521999997</v>
      </c>
      <c r="I22" s="26">
        <f t="shared" si="3"/>
        <v>5.0122286202738182E-2</v>
      </c>
      <c r="J22" s="37">
        <v>1233.95227</v>
      </c>
      <c r="K22" s="32">
        <f>E22/J22*100</f>
        <v>11.967746532043739</v>
      </c>
    </row>
    <row r="23" spans="1:11" ht="15.75" thickBot="1" x14ac:dyDescent="0.3">
      <c r="A23" s="2"/>
      <c r="B23" s="6" t="s">
        <v>5</v>
      </c>
      <c r="C23" s="7">
        <f>SUM(C21:C22)</f>
        <v>7211407.3991700001</v>
      </c>
      <c r="D23" s="7">
        <f>SUM(D21:D22)</f>
        <v>7211407.3991700001</v>
      </c>
      <c r="E23" s="7">
        <f>SUM(E21:E22)</f>
        <v>78261.639680000008</v>
      </c>
      <c r="F23" s="9">
        <f t="shared" si="0"/>
        <v>-7133145.7594900001</v>
      </c>
      <c r="G23" s="27">
        <f t="shared" si="1"/>
        <v>1.0852477935029377</v>
      </c>
      <c r="H23" s="9">
        <f t="shared" si="2"/>
        <v>-7133145.7594900001</v>
      </c>
      <c r="I23" s="26">
        <f t="shared" si="3"/>
        <v>1.0852477935029377</v>
      </c>
      <c r="J23" s="7">
        <f>SUM(J21:J22)</f>
        <v>97358.021370000002</v>
      </c>
      <c r="K23" s="35">
        <f>E23/J23*100</f>
        <v>80.385404899072483</v>
      </c>
    </row>
    <row r="26" spans="1:11" x14ac:dyDescent="0.25">
      <c r="A26" s="13" t="s">
        <v>42</v>
      </c>
      <c r="B26" s="13"/>
    </row>
  </sheetData>
  <mergeCells count="1">
    <mergeCell ref="A1:J1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2025-02-12T12:15:49Z</cp:lastPrinted>
  <dcterms:created xsi:type="dcterms:W3CDTF">2017-12-11T14:03:53Z</dcterms:created>
  <dcterms:modified xsi:type="dcterms:W3CDTF">2025-02-12T12:15:52Z</dcterms:modified>
</cp:coreProperties>
</file>